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len\Downloads\"/>
    </mc:Choice>
  </mc:AlternateContent>
  <xr:revisionPtr revIDLastSave="0" documentId="13_ncr:1_{9D499BA8-19E3-4260-BA4D-0A2404A7E55F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W&amp;B CIR" sheetId="2" r:id="rId1"/>
    <sheet name="Envelopp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 a="1"/>
  <c r="E19" i="3" s="1"/>
  <c r="D19" i="3" a="1"/>
  <c r="D19" i="3" s="1"/>
  <c r="E17" i="3" a="1"/>
  <c r="E17" i="3" s="1"/>
  <c r="C17" i="2" a="1"/>
  <c r="C17" i="2" s="1"/>
  <c r="C16" i="2" a="1"/>
  <c r="C16" i="2"/>
  <c r="G15" i="2" a="1"/>
  <c r="G15" i="2" s="1"/>
  <c r="G14" i="2" a="1"/>
  <c r="G14" i="2" s="1"/>
  <c r="G13" i="2" a="1"/>
  <c r="G13" i="2"/>
  <c r="G12" i="2" a="1"/>
  <c r="G12" i="2" s="1"/>
  <c r="G11" i="2" a="1"/>
  <c r="G11" i="2" s="1"/>
  <c r="G10" i="2" a="1"/>
  <c r="G10" i="2"/>
  <c r="G17" i="2" l="1" a="1"/>
  <c r="G17" i="2" s="1"/>
  <c r="C18" i="2" a="1"/>
  <c r="C18" i="2" s="1"/>
  <c r="E18" i="3" s="1" a="1"/>
  <c r="E18" i="3" s="1"/>
  <c r="G16" i="2" a="1"/>
  <c r="G16" i="2" s="1"/>
  <c r="G18" i="2" s="1" a="1"/>
  <c r="G18" i="2" s="1"/>
  <c r="D18" i="3" s="1" a="1"/>
  <c r="D18" i="3" s="1"/>
  <c r="D17" i="3" a="1"/>
  <c r="D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Systeembeheerder</author>
    <author>L.M. de Jong</author>
  </authors>
  <commentList>
    <comment ref="C14" authorId="0" shapeId="0" xr:uid="{00000000-0006-0000-0100-000001000000}">
      <text>
        <r>
          <rPr>
            <sz val="11"/>
            <color indexed="8"/>
            <rFont val="Helvetica Neue"/>
          </rPr>
          <t xml:space="preserve">Systeembeheerder:
Max 54 KG </t>
        </r>
      </text>
    </comment>
    <comment ref="C15" authorId="0" shapeId="0" xr:uid="{00000000-0006-0000-0100-000002000000}">
      <text>
        <r>
          <rPr>
            <sz val="11"/>
            <color indexed="8"/>
            <rFont val="Helvetica Neue"/>
          </rPr>
          <t>Systeembeheerder:
Max 22 KG</t>
        </r>
      </text>
    </comment>
    <comment ref="B17" authorId="1" shapeId="0" xr:uid="{00000000-0006-0000-0100-000003000000}">
      <text>
        <r>
          <rPr>
            <sz val="11"/>
            <color indexed="8"/>
            <rFont val="Helvetica Neue"/>
          </rPr>
          <t>L.M. de Jong:
Vul liters brandstof in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<sst xmlns="http://schemas.openxmlformats.org/spreadsheetml/2006/main" count="53" uniqueCount="32">
  <si>
    <t xml:space="preserve">                          MASS AND BALANCE OO-CIR</t>
  </si>
  <si>
    <t xml:space="preserve"> DATUM:</t>
  </si>
  <si>
    <t xml:space="preserve"> WEIGHT</t>
  </si>
  <si>
    <t xml:space="preserve"> ARM</t>
  </si>
  <si>
    <t xml:space="preserve"> MOMENT</t>
  </si>
  <si>
    <t xml:space="preserve"> OO-CIR                C172N</t>
  </si>
  <si>
    <t xml:space="preserve"> KG </t>
  </si>
  <si>
    <t xml:space="preserve">      MTR </t>
  </si>
  <si>
    <t xml:space="preserve">M.KG </t>
  </si>
  <si>
    <t xml:space="preserve"> EMPTY WEIGHT</t>
  </si>
  <si>
    <t>X</t>
  </si>
  <si>
    <t>+</t>
  </si>
  <si>
    <t xml:space="preserve"> PILOT</t>
  </si>
  <si>
    <t>ENTER WEIGHT</t>
  </si>
  <si>
    <t xml:space="preserve"> FRONT PAX</t>
  </si>
  <si>
    <r>
      <rPr>
        <sz val="8"/>
        <color indexed="8"/>
        <rFont val="Arial"/>
      </rPr>
      <t xml:space="preserve"> REAR PAX              </t>
    </r>
    <r>
      <rPr>
        <sz val="8"/>
        <color indexed="8"/>
        <rFont val="Arial Black"/>
      </rPr>
      <t xml:space="preserve"> 1 / 2*</t>
    </r>
  </si>
  <si>
    <t xml:space="preserve"> BAGAGE AREA 1 (54 kg max)</t>
  </si>
  <si>
    <t xml:space="preserve"> BAGAGE AREA 2 (22 kg max)</t>
  </si>
  <si>
    <t>ZERO FUEL WEIGHT</t>
  </si>
  <si>
    <r>
      <rPr>
        <sz val="8"/>
        <color indexed="8"/>
        <rFont val="Arial"/>
      </rPr>
      <t xml:space="preserve"> FUEL (204 ltr US. Max)</t>
    </r>
    <r>
      <rPr>
        <sz val="8"/>
        <color indexed="8"/>
        <rFont val="Arial Black"/>
      </rPr>
      <t>LTR</t>
    </r>
  </si>
  <si>
    <t>ENTER FUEL QUANTITY</t>
  </si>
  <si>
    <t>TAKE OFF WEIGHT</t>
  </si>
  <si>
    <t>OO-CIR</t>
  </si>
  <si>
    <t>1 LBS   =  0,45 KG</t>
  </si>
  <si>
    <t>1 LITER   =  0,72 KG</t>
  </si>
  <si>
    <t>1KG      =  2,2 LBS</t>
  </si>
  <si>
    <t>1 GALLON = 3,8 LITER</t>
  </si>
  <si>
    <t xml:space="preserve"> </t>
  </si>
  <si>
    <t>Handtekening Gezagvoerder</t>
  </si>
  <si>
    <t>Slabbinck</t>
  </si>
  <si>
    <t>MTOW</t>
  </si>
  <si>
    <t>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</si>
</sst>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&quot; KG&quot;"/>
  </numFmts>
  <fonts count="11">
    <font>
      <sz val="10"/>
      <color indexed="8"/>
      <name val="Arial"/>
    </font>
    <font>
      <sz val="10"/>
      <color indexed="8"/>
      <name val="Arial Black"/>
    </font>
    <font>
      <sz val="10"/>
      <color indexed="14"/>
      <name val="Arial Black"/>
    </font>
    <font>
      <sz val="8"/>
      <color indexed="8"/>
      <name val="Arial"/>
    </font>
    <font>
      <sz val="8"/>
      <color indexed="8"/>
      <name val="Arial Black"/>
    </font>
    <font>
      <sz val="11"/>
      <color indexed="8"/>
      <name val="Helvetica Neue"/>
    </font>
    <font>
      <sz val="10"/>
      <color indexed="17"/>
      <name val="Arial"/>
    </font>
    <font>
      <sz val="8"/>
      <color indexed="17"/>
      <name val="Arial"/>
    </font>
    <font>
      <sz val="10"/>
      <color indexed="17"/>
      <name val="Arial Black"/>
    </font>
    <font>
      <sz val="9"/>
      <color indexed="8"/>
      <name val="Arial"/>
    </font>
    <font>
      <b/>
      <u/>
      <sz val="14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6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1" fillId="2" borderId="9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0" fontId="3" fillId="0" borderId="14" xfId="0" applyFont="1" applyBorder="1"/>
    <xf numFmtId="49" fontId="3" fillId="0" borderId="15" xfId="0" applyNumberFormat="1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49" fontId="4" fillId="0" borderId="17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49" fontId="4" fillId="0" borderId="19" xfId="0" applyNumberFormat="1" applyFont="1" applyBorder="1" applyAlignment="1">
      <alignment horizontal="center"/>
    </xf>
    <xf numFmtId="0" fontId="3" fillId="0" borderId="18" xfId="0" applyFont="1" applyBorder="1"/>
    <xf numFmtId="49" fontId="4" fillId="0" borderId="19" xfId="0" applyNumberFormat="1" applyFont="1" applyBorder="1" applyAlignment="1">
      <alignment horizontal="left"/>
    </xf>
    <xf numFmtId="0" fontId="3" fillId="0" borderId="20" xfId="0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49" fontId="3" fillId="0" borderId="21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2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right"/>
    </xf>
    <xf numFmtId="0" fontId="3" fillId="0" borderId="22" xfId="0" applyFont="1" applyBorder="1"/>
    <xf numFmtId="49" fontId="4" fillId="0" borderId="26" xfId="0" applyNumberFormat="1" applyFont="1" applyBorder="1" applyAlignment="1">
      <alignment horizontal="center"/>
    </xf>
    <xf numFmtId="1" fontId="3" fillId="0" borderId="12" xfId="0" applyNumberFormat="1" applyFont="1" applyBorder="1"/>
    <xf numFmtId="49" fontId="3" fillId="0" borderId="27" xfId="0" applyNumberFormat="1" applyFont="1" applyBorder="1"/>
    <xf numFmtId="0" fontId="3" fillId="0" borderId="28" xfId="0" applyFont="1" applyBorder="1"/>
    <xf numFmtId="49" fontId="4" fillId="3" borderId="29" xfId="0" applyNumberFormat="1" applyFont="1" applyFill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/>
    </xf>
    <xf numFmtId="0" fontId="4" fillId="0" borderId="5" xfId="0" applyFont="1" applyBorder="1"/>
    <xf numFmtId="49" fontId="3" fillId="0" borderId="33" xfId="0" applyNumberFormat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49" fontId="4" fillId="3" borderId="35" xfId="0" applyNumberFormat="1" applyFont="1" applyFill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4" fillId="0" borderId="12" xfId="0" applyFont="1" applyBorder="1"/>
    <xf numFmtId="49" fontId="4" fillId="2" borderId="9" xfId="0" applyNumberFormat="1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164" fontId="3" fillId="2" borderId="41" xfId="0" applyNumberFormat="1" applyFont="1" applyFill="1" applyBorder="1" applyAlignment="1">
      <alignment horizontal="right"/>
    </xf>
    <xf numFmtId="0" fontId="3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49" fontId="3" fillId="0" borderId="44" xfId="0" applyNumberFormat="1" applyFont="1" applyBorder="1" applyAlignment="1">
      <alignment horizontal="left"/>
    </xf>
    <xf numFmtId="49" fontId="4" fillId="0" borderId="45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47" xfId="0" applyNumberFormat="1" applyFont="1" applyBorder="1" applyAlignment="1">
      <alignment horizontal="center"/>
    </xf>
    <xf numFmtId="49" fontId="4" fillId="2" borderId="9" xfId="0" applyNumberFormat="1" applyFont="1" applyFill="1" applyBorder="1"/>
    <xf numFmtId="0" fontId="4" fillId="2" borderId="48" xfId="0" applyFont="1" applyFill="1" applyBorder="1"/>
    <xf numFmtId="2" fontId="4" fillId="2" borderId="49" xfId="0" applyNumberFormat="1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0" fillId="0" borderId="50" xfId="0" applyBorder="1"/>
    <xf numFmtId="0" fontId="3" fillId="0" borderId="51" xfId="0" applyFont="1" applyBorder="1"/>
    <xf numFmtId="0" fontId="0" fillId="0" borderId="52" xfId="0" applyBorder="1"/>
    <xf numFmtId="0" fontId="6" fillId="0" borderId="52" xfId="0" applyFont="1" applyBorder="1"/>
    <xf numFmtId="0" fontId="7" fillId="0" borderId="5" xfId="0" applyFont="1" applyBorder="1"/>
    <xf numFmtId="49" fontId="8" fillId="0" borderId="5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righ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165" fontId="8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49" fontId="9" fillId="0" borderId="5" xfId="0" applyNumberFormat="1" applyFont="1" applyBorder="1"/>
    <xf numFmtId="49" fontId="4" fillId="0" borderId="5" xfId="0" applyNumberFormat="1" applyFont="1" applyBorder="1" applyAlignment="1">
      <alignment horizontal="left"/>
    </xf>
    <xf numFmtId="49" fontId="10" fillId="0" borderId="5" xfId="0" applyNumberFormat="1" applyFont="1" applyBorder="1"/>
    <xf numFmtId="0" fontId="3" fillId="0" borderId="4" xfId="0" applyFont="1" applyBorder="1"/>
    <xf numFmtId="49" fontId="1" fillId="3" borderId="5" xfId="0" applyNumberFormat="1" applyFont="1" applyFill="1" applyBorder="1" applyAlignment="1">
      <alignment horizontal="left"/>
    </xf>
    <xf numFmtId="0" fontId="3" fillId="3" borderId="5" xfId="0" applyFont="1" applyFill="1" applyBorder="1"/>
    <xf numFmtId="0" fontId="0" fillId="0" borderId="53" xfId="0" applyBorder="1"/>
    <xf numFmtId="0" fontId="0" fillId="0" borderId="54" xfId="0" applyBorder="1"/>
    <xf numFmtId="0" fontId="3" fillId="0" borderId="54" xfId="0" applyFont="1" applyBorder="1"/>
    <xf numFmtId="165" fontId="8" fillId="0" borderId="54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right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2" fontId="0" fillId="0" borderId="58" xfId="0" applyNumberFormat="1" applyBorder="1"/>
    <xf numFmtId="2" fontId="0" fillId="0" borderId="59" xfId="0" applyNumberFormat="1" applyBorder="1"/>
    <xf numFmtId="0" fontId="0" fillId="0" borderId="60" xfId="0" applyBorder="1"/>
    <xf numFmtId="0" fontId="0" fillId="0" borderId="61" xfId="0" applyBorder="1"/>
    <xf numFmtId="2" fontId="0" fillId="0" borderId="61" xfId="0" applyNumberFormat="1" applyBorder="1"/>
    <xf numFmtId="2" fontId="0" fillId="0" borderId="62" xfId="0" applyNumberFormat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49" fontId="0" fillId="0" borderId="57" xfId="0" applyNumberFormat="1" applyBorder="1"/>
    <xf numFmtId="0" fontId="0" fillId="0" borderId="58" xfId="0" applyNumberFormat="1" applyBorder="1"/>
    <xf numFmtId="49" fontId="0" fillId="0" borderId="60" xfId="0" applyNumberFormat="1" applyBorder="1"/>
    <xf numFmtId="0" fontId="0" fillId="0" borderId="61" xfId="0" applyNumberFormat="1" applyBorder="1"/>
    <xf numFmtId="49" fontId="0" fillId="0" borderId="63" xfId="0" applyNumberFormat="1" applyBorder="1"/>
    <xf numFmtId="0" fontId="0" fillId="0" borderId="56" xfId="0" applyNumberFormat="1" applyBorder="1"/>
  </cellXfs>
  <cellStyles count="1">
    <cellStyle name="Standaard" xfId="0" builtinId="0"/>
  </cellStyles>
  <dxfs count="2">
    <dxf>
      <fill>
        <patternFill patternType="solid">
          <fgColor indexed="16"/>
          <bgColor indexed="18"/>
        </patternFill>
      </fill>
    </dxf>
    <dxf>
      <fill>
        <patternFill patternType="solid">
          <fgColor indexed="16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99"/>
      <rgbColor rgb="FFFFFFFF"/>
      <rgbColor rgb="FFEEECE1"/>
      <rgbColor rgb="00000000"/>
      <rgbColor rgb="FFFF0000"/>
      <rgbColor rgb="FF00FF00"/>
      <rgbColor rgb="FFC0C0C0"/>
      <rgbColor rgb="FF808080"/>
      <rgbColor rgb="FF000080"/>
      <rgbColor rgb="FF3333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c:style val="2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</a:defRPr>
            </a:pPr>
            <a:r>
              <a:rPr lang="nl-BE" sz="1200" b="1" i="0" u="none" strike="noStrike">
                <a:solidFill>
                  <a:srgbClr val="000000"/>
                </a:solidFill>
                <a:latin typeface="Arial"/>
              </a:rPr>
              <a:t>CENTER OF GRAVITY MOMENT ENVELOPE
OO-CIR</a:t>
            </a:r>
          </a:p>
        </c:rich>
      </c:tx>
      <c:layout>
        <c:manualLayout>
          <c:xMode val="edge"/>
          <c:yMode val="edge"/>
          <c:x val="0.227438"/>
          <c:y val="0"/>
          <c:w val="0.54512300000000002"/>
          <c:h val="0.121929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11912"/>
          <c:y val="0.121929"/>
          <c:w val="0.87832699999999997"/>
          <c:h val="0.71955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Enveloppe!$C$1</c:f>
              <c:strCache>
                <c:ptCount val="1"/>
              </c:strCache>
            </c:strRef>
          </c:tx>
          <c:spPr>
            <a:ln w="38100" cap="flat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Enveloppe!$B$17:$B$21</c:f>
              <c:numCache>
                <c:formatCode>General</c:formatCode>
                <c:ptCount val="5"/>
                <c:pt idx="0">
                  <c:v>610</c:v>
                </c:pt>
                <c:pt idx="1">
                  <c:v>785</c:v>
                </c:pt>
                <c:pt idx="2">
                  <c:v>1018</c:v>
                </c:pt>
                <c:pt idx="3">
                  <c:v>1259</c:v>
                </c:pt>
                <c:pt idx="4">
                  <c:v>805</c:v>
                </c:pt>
              </c:numCache>
            </c:numRef>
          </c:xVal>
          <c:yVal>
            <c:numRef>
              <c:f>Enveloppe!$C$17:$C$21</c:f>
              <c:numCache>
                <c:formatCode>General</c:formatCode>
                <c:ptCount val="5"/>
                <c:pt idx="0">
                  <c:v>680</c:v>
                </c:pt>
                <c:pt idx="1">
                  <c:v>885</c:v>
                </c:pt>
                <c:pt idx="2">
                  <c:v>1043</c:v>
                </c:pt>
                <c:pt idx="3">
                  <c:v>1043</c:v>
                </c:pt>
                <c:pt idx="4">
                  <c:v>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7-4B54-A502-21337074B66A}"/>
            </c:ext>
          </c:extLst>
        </c:ser>
        <c:ser>
          <c:idx val="1"/>
          <c:order val="1"/>
          <c:tx>
            <c:v>Series2</c:v>
          </c:tx>
          <c:spPr>
            <a:ln w="3175" cap="flat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circle"/>
            <c:size val="10"/>
            <c:spPr>
              <a:solidFill>
                <a:srgbClr val="3333CC"/>
              </a:solidFill>
              <a:ln w="9525" cap="flat">
                <a:solidFill>
                  <a:srgbClr val="3333CC"/>
                </a:solidFill>
                <a:prstDash val="solid"/>
                <a:round/>
              </a:ln>
              <a:effectLst/>
            </c:spPr>
          </c:marker>
          <c:xVal>
            <c:numRef>
              <c:f>'W&amp;B CIR'!$G$18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'W&amp;B CIR'!$C$18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D7-4B54-A502-21337074B66A}"/>
            </c:ext>
          </c:extLst>
        </c:ser>
        <c:ser>
          <c:idx val="2"/>
          <c:order val="2"/>
          <c:tx>
            <c:v>Series3</c:v>
          </c:tx>
          <c:spPr>
            <a:ln w="25400" cap="flat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square"/>
            <c:size val="4"/>
            <c:spPr>
              <a:solidFill>
                <a:srgbClr val="FF0000"/>
              </a:solidFill>
              <a:ln w="9525" cap="flat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xVal>
            <c:numRef>
              <c:f>Enveloppe!$D$17:$D$19</c:f>
              <c:numCache>
                <c:formatCode>0.00</c:formatCode>
                <c:ptCount val="3"/>
                <c:pt idx="0">
                  <c:v>675.85293000000001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Enveloppe!$E$17:$E$19</c:f>
              <c:numCache>
                <c:formatCode>0.00</c:formatCode>
                <c:ptCount val="3"/>
                <c:pt idx="0">
                  <c:v>683.37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D7-4B54-A502-21337074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320"/>
          <c:min val="520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sz="1000" b="1" i="0" u="none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lang="nl-BE" sz="1000" b="1" i="0" u="none" strike="noStrike">
                    <a:solidFill>
                      <a:srgbClr val="000000"/>
                    </a:solidFill>
                    <a:latin typeface="Arial"/>
                  </a:rPr>
                  <a:t>LOADED AIRCRAFT MOMENT (KGM)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nl-BE"/>
          </a:p>
        </c:txPr>
        <c:crossAx val="2094734553"/>
        <c:crosses val="autoZero"/>
        <c:crossBetween val="between"/>
        <c:majorUnit val="50"/>
        <c:minorUnit val="25"/>
      </c:valAx>
      <c:valAx>
        <c:axId val="2094734553"/>
        <c:scaling>
          <c:orientation val="minMax"/>
          <c:max val="1100"/>
          <c:min val="680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inorGridlines>
        <c:title>
          <c:tx>
            <c:rich>
              <a:bodyPr rot="-5400000"/>
              <a:lstStyle/>
              <a:p>
                <a:pPr>
                  <a:defRPr sz="1000" b="1" i="0" u="none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lang="nl-BE" sz="1000" b="1" i="0" u="none" strike="noStrike">
                    <a:solidFill>
                      <a:srgbClr val="000000"/>
                    </a:solidFill>
                    <a:latin typeface="Arial"/>
                  </a:rPr>
                  <a:t>LOADED AIRCRAFT WEIGHT (KG)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rial"/>
              </a:defRPr>
            </a:pPr>
            <a:endParaRPr lang="nl-BE"/>
          </a:p>
        </c:txPr>
        <c:crossAx val="2094734552"/>
        <c:crosses val="autoZero"/>
        <c:crossBetween val="between"/>
        <c:majorUnit val="52.5"/>
        <c:minorUnit val="26.25"/>
      </c:valAx>
      <c:spPr>
        <a:solidFill>
          <a:srgbClr val="C0C0C0"/>
        </a:solidFill>
        <a:ln w="12700" cap="flat">
          <a:solidFill>
            <a:srgbClr val="808080"/>
          </a:solidFill>
          <a:prstDash val="solid"/>
          <a:round/>
        </a:ln>
        <a:effectLst/>
      </c:spPr>
    </c:plotArea>
    <c:plotVisOnly val="1"/>
    <c:dispBlanksAs val="gap"/>
    <c:showDLblsOverMax val="1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</xdr:colOff>
      <xdr:row>0</xdr:row>
      <xdr:rowOff>96202</xdr:rowOff>
    </xdr:from>
    <xdr:to>
      <xdr:col>4</xdr:col>
      <xdr:colOff>291465</xdr:colOff>
      <xdr:row>5</xdr:row>
      <xdr:rowOff>19050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065" y="96202"/>
          <a:ext cx="4851400" cy="73247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40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40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www.cessna.rent</a:t>
          </a:r>
        </a:p>
      </xdr:txBody>
    </xdr:sp>
    <xdr:clientData/>
  </xdr:twoCellAnchor>
  <xdr:twoCellAnchor>
    <xdr:from>
      <xdr:col>8</xdr:col>
      <xdr:colOff>387163</xdr:colOff>
      <xdr:row>3</xdr:row>
      <xdr:rowOff>9140</xdr:rowOff>
    </xdr:from>
    <xdr:to>
      <xdr:col>18</xdr:col>
      <xdr:colOff>434031</xdr:colOff>
      <xdr:row>24</xdr:row>
      <xdr:rowOff>46689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showGridLines="0" tabSelected="1" workbookViewId="0">
      <selection activeCell="C28" sqref="C28"/>
    </sheetView>
  </sheetViews>
  <sheetFormatPr defaultColWidth="11.44140625" defaultRowHeight="13.05" customHeight="1"/>
  <cols>
    <col min="1" max="1" width="20" style="1" customWidth="1"/>
    <col min="2" max="2" width="20.33203125" style="1" customWidth="1"/>
    <col min="3" max="3" width="23.88671875" style="1" customWidth="1"/>
    <col min="4" max="4" width="2.44140625" style="1" customWidth="1"/>
    <col min="5" max="6" width="6.44140625" style="1" customWidth="1"/>
    <col min="7" max="7" width="10.6640625" style="1" customWidth="1"/>
    <col min="8" max="8" width="2.44140625" style="1" customWidth="1"/>
    <col min="9" max="9" width="6" style="1" customWidth="1"/>
    <col min="10" max="10" width="11.6640625" style="1" customWidth="1"/>
    <col min="11" max="11" width="8.21875" style="1" customWidth="1"/>
    <col min="12" max="13" width="7.44140625" style="1" customWidth="1"/>
    <col min="14" max="14" width="3.6640625" style="1" customWidth="1"/>
    <col min="15" max="20" width="11.44140625" style="1" customWidth="1"/>
    <col min="21" max="16384" width="11.44140625" style="1"/>
  </cols>
  <sheetData>
    <row r="1" spans="1:19" ht="13.0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3.0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13.0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13.0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ht="13.0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3.05" customHeight="1">
      <c r="A6" s="8"/>
      <c r="B6" s="9"/>
      <c r="C6" s="9"/>
      <c r="D6" s="9"/>
      <c r="E6" s="9"/>
      <c r="F6" s="9"/>
      <c r="G6" s="9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25.05" customHeight="1">
      <c r="A7" s="10" t="s">
        <v>0</v>
      </c>
      <c r="B7" s="11"/>
      <c r="C7" s="12"/>
      <c r="D7" s="12"/>
      <c r="E7" s="12"/>
      <c r="F7" s="12"/>
      <c r="G7" s="12"/>
      <c r="H7" s="13"/>
      <c r="I7" s="14"/>
      <c r="J7" s="15"/>
      <c r="K7" s="16"/>
      <c r="L7" s="16"/>
      <c r="M7" s="6"/>
      <c r="N7" s="6"/>
      <c r="O7" s="6"/>
      <c r="P7" s="6"/>
      <c r="Q7" s="6"/>
      <c r="R7" s="6"/>
      <c r="S7" s="7"/>
    </row>
    <row r="8" spans="1:19" ht="15" customHeight="1">
      <c r="A8" s="17" t="s">
        <v>1</v>
      </c>
      <c r="B8" s="18"/>
      <c r="C8" s="19" t="s">
        <v>2</v>
      </c>
      <c r="D8" s="18"/>
      <c r="E8" s="19" t="s">
        <v>3</v>
      </c>
      <c r="F8" s="18"/>
      <c r="G8" s="19" t="s">
        <v>4</v>
      </c>
      <c r="H8" s="20"/>
      <c r="I8" s="21"/>
      <c r="J8" s="22"/>
      <c r="K8" s="22"/>
      <c r="L8" s="23"/>
      <c r="M8" s="23"/>
      <c r="N8" s="23"/>
      <c r="O8" s="6"/>
      <c r="P8" s="6"/>
      <c r="Q8" s="6"/>
      <c r="R8" s="6"/>
      <c r="S8" s="7"/>
    </row>
    <row r="9" spans="1:19" ht="15" customHeight="1">
      <c r="A9" s="24" t="s">
        <v>5</v>
      </c>
      <c r="B9" s="25"/>
      <c r="C9" s="26" t="s">
        <v>6</v>
      </c>
      <c r="D9" s="27"/>
      <c r="E9" s="28" t="s">
        <v>7</v>
      </c>
      <c r="F9" s="27"/>
      <c r="G9" s="26" t="s">
        <v>8</v>
      </c>
      <c r="H9" s="29"/>
      <c r="I9" s="21"/>
      <c r="J9" s="30"/>
      <c r="K9" s="31"/>
      <c r="L9" s="23"/>
      <c r="M9" s="23"/>
      <c r="N9" s="23"/>
      <c r="O9" s="6"/>
      <c r="P9" s="6"/>
      <c r="Q9" s="6"/>
      <c r="R9" s="6"/>
      <c r="S9" s="7"/>
    </row>
    <row r="10" spans="1:19" ht="15" customHeight="1">
      <c r="A10" s="32" t="s">
        <v>9</v>
      </c>
      <c r="B10" s="33"/>
      <c r="C10" s="34">
        <v>683.37</v>
      </c>
      <c r="D10" s="35" t="s">
        <v>10</v>
      </c>
      <c r="E10" s="36">
        <v>0.98899999999999999</v>
      </c>
      <c r="F10" s="37"/>
      <c r="G10" s="34" cm="1">
        <f t="array" ref="G10">C10*E10</f>
        <v>675.85293000000001</v>
      </c>
      <c r="H10" s="38" t="s">
        <v>11</v>
      </c>
      <c r="I10" s="39"/>
      <c r="J10" s="22"/>
      <c r="K10" s="31"/>
      <c r="L10" s="23"/>
      <c r="M10" s="23"/>
      <c r="N10" s="23"/>
      <c r="O10" s="6"/>
      <c r="P10" s="6"/>
      <c r="Q10" s="6"/>
      <c r="R10" s="6"/>
      <c r="S10" s="7"/>
    </row>
    <row r="11" spans="1:19" ht="15" customHeight="1">
      <c r="A11" s="40" t="s">
        <v>12</v>
      </c>
      <c r="B11" s="41"/>
      <c r="C11" s="42" t="s">
        <v>13</v>
      </c>
      <c r="D11" s="43" t="s">
        <v>10</v>
      </c>
      <c r="E11" s="44">
        <v>0.94</v>
      </c>
      <c r="F11" s="45"/>
      <c r="G11" s="46" t="e" cm="1">
        <f t="array" ref="G11">(C11*E11)</f>
        <v>#VALUE!</v>
      </c>
      <c r="H11" s="47" t="s">
        <v>11</v>
      </c>
      <c r="I11" s="21"/>
      <c r="J11" s="22"/>
      <c r="K11" s="31"/>
      <c r="L11" s="23"/>
      <c r="M11" s="23"/>
      <c r="N11" s="23"/>
      <c r="O11" s="6"/>
      <c r="P11" s="6"/>
      <c r="Q11" s="6"/>
      <c r="R11" s="6"/>
      <c r="S11" s="7"/>
    </row>
    <row r="12" spans="1:19" ht="15" customHeight="1">
      <c r="A12" s="40" t="s">
        <v>14</v>
      </c>
      <c r="B12" s="48">
        <v>0</v>
      </c>
      <c r="C12" s="49" t="s">
        <v>13</v>
      </c>
      <c r="D12" s="43" t="s">
        <v>10</v>
      </c>
      <c r="E12" s="44">
        <v>0.94</v>
      </c>
      <c r="F12" s="45"/>
      <c r="G12" s="46" t="e" cm="1">
        <f t="array" ref="G12">(C12*E12)</f>
        <v>#VALUE!</v>
      </c>
      <c r="H12" s="47" t="s">
        <v>11</v>
      </c>
      <c r="I12" s="21"/>
      <c r="J12" s="22"/>
      <c r="K12" s="31"/>
      <c r="L12" s="23"/>
      <c r="M12" s="23"/>
      <c r="N12" s="23"/>
      <c r="O12" s="6"/>
      <c r="P12" s="6"/>
      <c r="Q12" s="6"/>
      <c r="R12" s="6"/>
      <c r="S12" s="7"/>
    </row>
    <row r="13" spans="1:19" ht="15" customHeight="1">
      <c r="A13" s="50" t="s">
        <v>15</v>
      </c>
      <c r="B13" s="48">
        <v>0</v>
      </c>
      <c r="C13" s="49" t="s">
        <v>13</v>
      </c>
      <c r="D13" s="43" t="s">
        <v>10</v>
      </c>
      <c r="E13" s="44">
        <v>1.8540000000000001</v>
      </c>
      <c r="F13" s="45"/>
      <c r="G13" s="46" t="e" cm="1">
        <f t="array" ref="G13">(C13*E13)</f>
        <v>#VALUE!</v>
      </c>
      <c r="H13" s="47" t="s">
        <v>11</v>
      </c>
      <c r="I13" s="21"/>
      <c r="J13" s="51"/>
      <c r="K13" s="51"/>
      <c r="L13" s="23"/>
      <c r="M13" s="23"/>
      <c r="N13" s="23"/>
      <c r="O13" s="6"/>
      <c r="P13" s="6"/>
      <c r="Q13" s="6"/>
      <c r="R13" s="6"/>
      <c r="S13" s="7"/>
    </row>
    <row r="14" spans="1:19" ht="15" customHeight="1">
      <c r="A14" s="40" t="s">
        <v>16</v>
      </c>
      <c r="B14" s="41"/>
      <c r="C14" s="42" t="s">
        <v>13</v>
      </c>
      <c r="D14" s="43" t="s">
        <v>10</v>
      </c>
      <c r="E14" s="44">
        <v>2.4129999999999998</v>
      </c>
      <c r="F14" s="45"/>
      <c r="G14" s="46" t="e" cm="1">
        <f t="array" ref="G14">(C14*E14)</f>
        <v>#VALUE!</v>
      </c>
      <c r="H14" s="47" t="s">
        <v>11</v>
      </c>
      <c r="I14" s="21"/>
      <c r="J14" s="30"/>
      <c r="K14" s="22"/>
      <c r="L14" s="23"/>
      <c r="M14" s="23"/>
      <c r="N14" s="23"/>
      <c r="O14" s="6"/>
      <c r="P14" s="6"/>
      <c r="Q14" s="6"/>
      <c r="R14" s="6"/>
      <c r="S14" s="7"/>
    </row>
    <row r="15" spans="1:19" ht="15" customHeight="1">
      <c r="A15" s="52" t="s">
        <v>17</v>
      </c>
      <c r="B15" s="53"/>
      <c r="C15" s="54" t="s">
        <v>13</v>
      </c>
      <c r="D15" s="55" t="s">
        <v>10</v>
      </c>
      <c r="E15" s="56">
        <v>3.1240000000000001</v>
      </c>
      <c r="F15" s="57"/>
      <c r="G15" s="58" t="e" cm="1">
        <f t="array" ref="G15">(C15*E15)</f>
        <v>#VALUE!</v>
      </c>
      <c r="H15" s="59" t="s">
        <v>11</v>
      </c>
      <c r="I15" s="60"/>
      <c r="J15" s="22"/>
      <c r="K15" s="22"/>
      <c r="L15" s="23"/>
      <c r="M15" s="23"/>
      <c r="N15" s="23"/>
      <c r="O15" s="6"/>
      <c r="P15" s="6"/>
      <c r="Q15" s="6"/>
      <c r="R15" s="6"/>
      <c r="S15" s="7"/>
    </row>
    <row r="16" spans="1:19" ht="15" customHeight="1">
      <c r="A16" s="61" t="s">
        <v>18</v>
      </c>
      <c r="B16" s="62"/>
      <c r="C16" s="63" cm="1">
        <f t="array" ref="C16">SUM(C10:C15)</f>
        <v>683.37</v>
      </c>
      <c r="D16" s="64"/>
      <c r="E16" s="65"/>
      <c r="F16" s="66"/>
      <c r="G16" s="63" t="e" cm="1">
        <f t="array" ref="G16">SUM(G10:G15)</f>
        <v>#VALUE!</v>
      </c>
      <c r="H16" s="67"/>
      <c r="I16" s="21"/>
      <c r="J16" s="30"/>
      <c r="K16" s="31"/>
      <c r="L16" s="23"/>
      <c r="M16" s="23"/>
      <c r="N16" s="23"/>
      <c r="O16" s="6"/>
      <c r="P16" s="6"/>
      <c r="Q16" s="6"/>
      <c r="R16" s="6"/>
      <c r="S16" s="7"/>
    </row>
    <row r="17" spans="1:19" ht="15" customHeight="1">
      <c r="A17" s="68" t="s">
        <v>19</v>
      </c>
      <c r="B17" s="69" t="s">
        <v>20</v>
      </c>
      <c r="C17" s="70" t="e" cm="1">
        <f t="array" ref="C17">(B17*0.72)</f>
        <v>#VALUE!</v>
      </c>
      <c r="D17" s="71" t="s">
        <v>11</v>
      </c>
      <c r="E17" s="56">
        <v>1.2190000000000001</v>
      </c>
      <c r="F17" s="57"/>
      <c r="G17" s="58" t="e" cm="1">
        <f t="array" ref="G17">(C17*E17)</f>
        <v>#VALUE!</v>
      </c>
      <c r="H17" s="72" t="s">
        <v>11</v>
      </c>
      <c r="I17" s="60"/>
      <c r="J17" s="51"/>
      <c r="K17" s="51"/>
      <c r="L17" s="23"/>
      <c r="M17" s="23"/>
      <c r="N17" s="23"/>
      <c r="O17" s="6"/>
      <c r="P17" s="6"/>
      <c r="Q17" s="6"/>
      <c r="R17" s="6"/>
      <c r="S17" s="7"/>
    </row>
    <row r="18" spans="1:19" ht="15" customHeight="1">
      <c r="A18" s="73" t="s">
        <v>21</v>
      </c>
      <c r="B18" s="74"/>
      <c r="C18" s="75" t="e" cm="1">
        <f t="array" ref="C18">SUM(C16:C17)</f>
        <v>#VALUE!</v>
      </c>
      <c r="D18" s="76"/>
      <c r="E18" s="65"/>
      <c r="F18" s="66"/>
      <c r="G18" s="63" t="e" cm="1">
        <f t="array" ref="G18">SUM(G16:G17)</f>
        <v>#VALUE!</v>
      </c>
      <c r="H18" s="67"/>
      <c r="I18" s="21"/>
      <c r="J18" s="51"/>
      <c r="K18" s="51"/>
      <c r="L18" s="23"/>
      <c r="M18" s="23"/>
      <c r="N18" s="23"/>
      <c r="O18" s="6"/>
      <c r="P18" s="6"/>
      <c r="Q18" s="6"/>
      <c r="R18" s="6"/>
      <c r="S18" s="7"/>
    </row>
    <row r="19" spans="1:19" ht="15" customHeight="1">
      <c r="A19" s="77"/>
      <c r="B19" s="78"/>
      <c r="C19" s="78"/>
      <c r="D19" s="78"/>
      <c r="E19" s="79"/>
      <c r="F19" s="79"/>
      <c r="G19" s="80"/>
      <c r="H19" s="79"/>
      <c r="I19" s="81"/>
      <c r="J19" s="82" t="s">
        <v>22</v>
      </c>
      <c r="K19" s="6"/>
      <c r="L19" s="83"/>
      <c r="M19" s="84"/>
      <c r="N19" s="22"/>
      <c r="O19" s="6"/>
      <c r="P19" s="6"/>
      <c r="Q19" s="6"/>
      <c r="R19" s="6"/>
      <c r="S19" s="7"/>
    </row>
    <row r="20" spans="1:19" ht="15" customHeight="1">
      <c r="A20" s="85" t="s">
        <v>23</v>
      </c>
      <c r="B20" s="6"/>
      <c r="C20" s="86" t="s">
        <v>24</v>
      </c>
      <c r="D20" s="6"/>
      <c r="E20" s="6"/>
      <c r="F20" s="6"/>
      <c r="G20" s="81"/>
      <c r="H20" s="6"/>
      <c r="I20" s="81"/>
      <c r="J20" s="87">
        <v>1043</v>
      </c>
      <c r="K20" s="6"/>
      <c r="L20" s="88"/>
      <c r="M20" s="89"/>
      <c r="N20" s="22"/>
      <c r="O20" s="6"/>
      <c r="P20" s="6"/>
      <c r="Q20" s="6"/>
      <c r="R20" s="6"/>
      <c r="S20" s="7"/>
    </row>
    <row r="21" spans="1:19" ht="13.05" customHeight="1">
      <c r="A21" s="85" t="s">
        <v>25</v>
      </c>
      <c r="B21" s="22"/>
      <c r="C21" s="90" t="s">
        <v>26</v>
      </c>
      <c r="D21" s="22"/>
      <c r="E21" s="22"/>
      <c r="F21" s="22"/>
      <c r="G21" s="22"/>
      <c r="H21" s="22"/>
      <c r="I21" s="22"/>
      <c r="J21" s="22"/>
      <c r="K21" s="6"/>
      <c r="L21" s="83"/>
      <c r="M21" s="84"/>
      <c r="N21" s="22"/>
      <c r="O21" s="6"/>
      <c r="P21" s="6"/>
      <c r="Q21" s="6"/>
      <c r="R21" s="6"/>
      <c r="S21" s="7"/>
    </row>
    <row r="22" spans="1:19" ht="13.05" customHeight="1">
      <c r="A22" s="5"/>
      <c r="B22" s="22"/>
      <c r="C22" s="22"/>
      <c r="D22" s="22"/>
      <c r="E22" s="22"/>
      <c r="F22" s="22"/>
      <c r="G22" s="91" t="s">
        <v>27</v>
      </c>
      <c r="H22" s="6"/>
      <c r="I22" s="6"/>
      <c r="J22" s="51"/>
      <c r="K22" s="6"/>
      <c r="L22" s="88"/>
      <c r="M22" s="89"/>
      <c r="N22" s="22"/>
      <c r="O22" s="6"/>
      <c r="P22" s="6"/>
      <c r="Q22" s="6"/>
      <c r="R22" s="6"/>
      <c r="S22" s="7"/>
    </row>
    <row r="23" spans="1:19" ht="13.05" customHeight="1">
      <c r="A23" s="5"/>
      <c r="B23" s="6"/>
      <c r="C23" s="6"/>
      <c r="D23" s="6"/>
      <c r="E23" s="22"/>
      <c r="F23" s="22"/>
      <c r="G23" s="22"/>
      <c r="H23" s="22"/>
      <c r="I23" s="22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ht="13.05" customHeight="1">
      <c r="A24" s="5"/>
      <c r="B24" s="6"/>
      <c r="C24" s="6"/>
      <c r="D24" s="6"/>
      <c r="E24" s="22"/>
      <c r="F24" s="22"/>
      <c r="G24" s="22"/>
      <c r="H24" s="22"/>
      <c r="I24" s="22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 ht="15" customHeight="1">
      <c r="A25" s="5"/>
      <c r="B25" s="6"/>
      <c r="C25" s="6"/>
      <c r="D25" s="6"/>
      <c r="E25" s="22"/>
      <c r="F25" s="22"/>
      <c r="G25" s="22"/>
      <c r="H25" s="22"/>
      <c r="I25" s="22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 ht="15" customHeight="1">
      <c r="A26" s="5"/>
      <c r="B26" s="6"/>
      <c r="C26" s="6"/>
      <c r="D26" s="6"/>
      <c r="E26" s="22"/>
      <c r="F26" s="22"/>
      <c r="G26" s="22"/>
      <c r="H26" s="22"/>
      <c r="I26" s="22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 ht="15" customHeight="1">
      <c r="A27" s="5"/>
      <c r="B27" s="6"/>
      <c r="C27" s="6"/>
      <c r="D27" s="6"/>
      <c r="E27" s="22"/>
      <c r="F27" s="22"/>
      <c r="G27" s="22"/>
      <c r="H27" s="22"/>
      <c r="I27" s="22"/>
      <c r="J27" s="92" t="s">
        <v>28</v>
      </c>
      <c r="K27" s="22"/>
      <c r="L27" s="22"/>
      <c r="M27" s="22"/>
      <c r="N27" s="22"/>
      <c r="O27" s="6"/>
      <c r="P27" s="6"/>
      <c r="Q27" s="6"/>
      <c r="R27" s="6"/>
      <c r="S27" s="7"/>
    </row>
    <row r="28" spans="1:19" ht="15" customHeight="1">
      <c r="A28" s="5"/>
      <c r="B28" s="6"/>
      <c r="C28" s="6"/>
      <c r="D28" s="6"/>
      <c r="E28" s="22"/>
      <c r="F28" s="22"/>
      <c r="G28" s="22"/>
      <c r="H28" s="22"/>
      <c r="I28" s="22"/>
      <c r="J28" s="6"/>
      <c r="K28" s="6"/>
      <c r="L28" s="6"/>
      <c r="M28" s="22"/>
      <c r="N28" s="22"/>
      <c r="O28" s="6"/>
      <c r="P28" s="6"/>
      <c r="Q28" s="6"/>
      <c r="R28" s="6"/>
      <c r="S28" s="7"/>
    </row>
    <row r="29" spans="1:19" ht="15" customHeight="1">
      <c r="A29" s="93"/>
      <c r="B29" s="22"/>
      <c r="C29" s="22"/>
      <c r="D29" s="22"/>
      <c r="E29" s="22"/>
      <c r="F29" s="22"/>
      <c r="G29" s="22"/>
      <c r="H29" s="22"/>
      <c r="I29" s="22"/>
      <c r="J29" s="94" t="s">
        <v>29</v>
      </c>
      <c r="K29" s="95"/>
      <c r="L29" s="95"/>
      <c r="M29" s="84"/>
      <c r="N29" s="22"/>
      <c r="O29" s="6"/>
      <c r="P29" s="6"/>
      <c r="Q29" s="6"/>
      <c r="R29" s="6"/>
      <c r="S29" s="7"/>
    </row>
    <row r="30" spans="1:19" ht="15" customHeight="1">
      <c r="A30" s="5"/>
      <c r="B30" s="6"/>
      <c r="C30" s="6"/>
      <c r="D30" s="6"/>
      <c r="E30" s="6"/>
      <c r="F30" s="6"/>
      <c r="G30" s="22"/>
      <c r="H30" s="22"/>
      <c r="I30" s="22"/>
      <c r="J30" s="30"/>
      <c r="K30" s="22"/>
      <c r="L30" s="83"/>
      <c r="M30" s="84"/>
      <c r="N30" s="22"/>
      <c r="O30" s="6"/>
      <c r="P30" s="6"/>
      <c r="Q30" s="6"/>
      <c r="R30" s="6"/>
      <c r="S30" s="7"/>
    </row>
    <row r="31" spans="1:19" ht="15" customHeight="1">
      <c r="A31" s="5"/>
      <c r="B31" s="6"/>
      <c r="C31" s="6"/>
      <c r="D31" s="6"/>
      <c r="E31" s="6"/>
      <c r="F31" s="6"/>
      <c r="G31" s="22"/>
      <c r="H31" s="22"/>
      <c r="I31" s="22"/>
      <c r="J31" s="82" t="s">
        <v>30</v>
      </c>
      <c r="K31" s="6"/>
      <c r="L31" s="88"/>
      <c r="M31" s="88"/>
      <c r="N31" s="22"/>
      <c r="O31" s="6"/>
      <c r="P31" s="6"/>
      <c r="Q31" s="6"/>
      <c r="R31" s="6"/>
      <c r="S31" s="7"/>
    </row>
    <row r="32" spans="1:19" ht="15" customHeight="1">
      <c r="A32" s="5"/>
      <c r="B32" s="6"/>
      <c r="C32" s="6"/>
      <c r="D32" s="6"/>
      <c r="E32" s="6"/>
      <c r="F32" s="6"/>
      <c r="G32" s="22"/>
      <c r="H32" s="22"/>
      <c r="I32" s="22"/>
      <c r="J32" s="82" t="s">
        <v>22</v>
      </c>
      <c r="K32" s="6"/>
      <c r="L32" s="83"/>
      <c r="M32" s="84"/>
      <c r="N32" s="22"/>
      <c r="O32" s="6"/>
      <c r="P32" s="6"/>
      <c r="Q32" s="6"/>
      <c r="R32" s="6"/>
      <c r="S32" s="7"/>
    </row>
    <row r="33" spans="1:19" ht="15" customHeight="1">
      <c r="A33" s="96"/>
      <c r="B33" s="97"/>
      <c r="C33" s="97"/>
      <c r="D33" s="97"/>
      <c r="E33" s="97"/>
      <c r="F33" s="97"/>
      <c r="G33" s="98"/>
      <c r="H33" s="98"/>
      <c r="I33" s="98"/>
      <c r="J33" s="99">
        <v>1043</v>
      </c>
      <c r="K33" s="97"/>
      <c r="L33" s="100"/>
      <c r="M33" s="101"/>
      <c r="N33" s="98"/>
      <c r="O33" s="97"/>
      <c r="P33" s="97"/>
      <c r="Q33" s="97"/>
      <c r="R33" s="97"/>
      <c r="S33" s="102"/>
    </row>
  </sheetData>
  <conditionalFormatting sqref="C18">
    <cfRule type="cellIs" dxfId="1" priority="1" stopIfTrue="1" operator="greaterThan">
      <formula>$J$20</formula>
    </cfRule>
    <cfRule type="cellIs" dxfId="0" priority="2" stopIfTrue="1" operator="lessThanOrEqual">
      <formula>$J$20</formula>
    </cfRule>
  </conditionalFormatting>
  <pageMargins left="0.19685" right="0.19685" top="0.39370100000000002" bottom="0.39370100000000002" header="0.51181100000000002" footer="0.51181100000000002"/>
  <pageSetup orientation="landscape"/>
  <headerFooter>
    <oddFooter>&amp;R&amp;"Arial,Regular"&amp;12&amp;K000000CessAir Weight Balance
dd 11-07-2024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workbookViewId="0"/>
  </sheetViews>
  <sheetFormatPr defaultColWidth="8.88671875" defaultRowHeight="13.05" customHeight="1"/>
  <cols>
    <col min="1" max="1" width="4.44140625" style="1" customWidth="1"/>
    <col min="2" max="3" width="5" style="1" customWidth="1"/>
    <col min="4" max="5" width="10.6640625" style="1" bestFit="1" customWidth="1"/>
    <col min="6" max="6" width="8.88671875" style="1" customWidth="1"/>
    <col min="7" max="8" width="5.21875" style="1" customWidth="1"/>
    <col min="9" max="10" width="7.6640625" style="1" customWidth="1"/>
    <col min="11" max="11" width="8.88671875" style="1" customWidth="1"/>
    <col min="12" max="16384" width="8.88671875" style="1"/>
  </cols>
  <sheetData>
    <row r="1" spans="1:10" ht="13.9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4.1" customHeight="1">
      <c r="A2" s="104"/>
      <c r="B2" s="105"/>
      <c r="C2" s="105"/>
      <c r="D2" s="106"/>
      <c r="E2" s="107"/>
      <c r="F2" s="104"/>
      <c r="G2" s="105"/>
      <c r="H2" s="105"/>
      <c r="I2" s="106"/>
      <c r="J2" s="107"/>
    </row>
    <row r="3" spans="1:10" ht="13.65" customHeight="1">
      <c r="A3" s="108"/>
      <c r="B3" s="109"/>
      <c r="C3" s="109"/>
      <c r="D3" s="110"/>
      <c r="E3" s="111"/>
      <c r="F3" s="108"/>
      <c r="G3" s="109"/>
      <c r="H3" s="109"/>
      <c r="I3" s="110"/>
      <c r="J3" s="111"/>
    </row>
    <row r="4" spans="1:10" ht="13.65" customHeight="1">
      <c r="A4" s="108"/>
      <c r="B4" s="109"/>
      <c r="C4" s="109"/>
      <c r="D4" s="110"/>
      <c r="E4" s="111"/>
      <c r="F4" s="108"/>
      <c r="G4" s="109"/>
      <c r="H4" s="109"/>
      <c r="I4" s="110"/>
      <c r="J4" s="111"/>
    </row>
    <row r="5" spans="1:10" ht="13.65" customHeight="1">
      <c r="A5" s="108"/>
      <c r="B5" s="109"/>
      <c r="C5" s="109"/>
      <c r="D5" s="109"/>
      <c r="E5" s="112"/>
      <c r="F5" s="108"/>
      <c r="G5" s="109"/>
      <c r="H5" s="109"/>
      <c r="I5" s="109"/>
      <c r="J5" s="112"/>
    </row>
    <row r="6" spans="1:10" ht="13.95" customHeight="1">
      <c r="A6" s="113"/>
      <c r="B6" s="103"/>
      <c r="C6" s="103"/>
      <c r="D6" s="103"/>
      <c r="E6" s="114"/>
      <c r="F6" s="113"/>
      <c r="G6" s="103"/>
      <c r="H6" s="103"/>
      <c r="I6" s="103"/>
      <c r="J6" s="114"/>
    </row>
    <row r="7" spans="1:10" ht="14.1" customHeight="1">
      <c r="A7" s="104"/>
      <c r="B7" s="105"/>
      <c r="C7" s="105"/>
      <c r="D7" s="106"/>
      <c r="E7" s="107"/>
      <c r="F7" s="104"/>
      <c r="G7" s="105"/>
      <c r="H7" s="105"/>
      <c r="I7" s="106"/>
      <c r="J7" s="107"/>
    </row>
    <row r="8" spans="1:10" ht="13.65" customHeight="1">
      <c r="A8" s="108"/>
      <c r="B8" s="109"/>
      <c r="C8" s="109"/>
      <c r="D8" s="110"/>
      <c r="E8" s="111"/>
      <c r="F8" s="108"/>
      <c r="G8" s="109"/>
      <c r="H8" s="109"/>
      <c r="I8" s="110"/>
      <c r="J8" s="111"/>
    </row>
    <row r="9" spans="1:10" ht="13.65" customHeight="1">
      <c r="A9" s="108"/>
      <c r="B9" s="109"/>
      <c r="C9" s="109"/>
      <c r="D9" s="110"/>
      <c r="E9" s="111"/>
      <c r="F9" s="108"/>
      <c r="G9" s="109"/>
      <c r="H9" s="109"/>
      <c r="I9" s="110"/>
      <c r="J9" s="111"/>
    </row>
    <row r="10" spans="1:10" ht="13.65" customHeight="1">
      <c r="A10" s="108"/>
      <c r="B10" s="109"/>
      <c r="C10" s="109"/>
      <c r="D10" s="109"/>
      <c r="E10" s="112"/>
      <c r="F10" s="108"/>
      <c r="G10" s="109"/>
      <c r="H10" s="109"/>
      <c r="I10" s="109"/>
      <c r="J10" s="112"/>
    </row>
    <row r="11" spans="1:10" ht="13.95" customHeight="1">
      <c r="A11" s="113"/>
      <c r="B11" s="103"/>
      <c r="C11" s="103"/>
      <c r="D11" s="103"/>
      <c r="E11" s="114"/>
      <c r="F11" s="113"/>
      <c r="G11" s="103"/>
      <c r="H11" s="103"/>
      <c r="I11" s="103"/>
      <c r="J11" s="114"/>
    </row>
    <row r="12" spans="1:10" ht="14.1" customHeight="1">
      <c r="A12" s="104"/>
      <c r="B12" s="105"/>
      <c r="C12" s="105"/>
      <c r="D12" s="106"/>
      <c r="E12" s="107"/>
      <c r="F12" s="104"/>
      <c r="G12" s="105"/>
      <c r="H12" s="105"/>
      <c r="I12" s="105"/>
      <c r="J12" s="105"/>
    </row>
    <row r="13" spans="1:10" ht="13.65" customHeight="1">
      <c r="A13" s="108"/>
      <c r="B13" s="109"/>
      <c r="C13" s="109"/>
      <c r="D13" s="110"/>
      <c r="E13" s="111"/>
      <c r="F13" s="108"/>
      <c r="G13" s="109"/>
      <c r="H13" s="109"/>
      <c r="I13" s="109"/>
      <c r="J13" s="109"/>
    </row>
    <row r="14" spans="1:10" ht="13.65" customHeight="1">
      <c r="A14" s="108"/>
      <c r="B14" s="109"/>
      <c r="C14" s="109"/>
      <c r="D14" s="110"/>
      <c r="E14" s="111"/>
      <c r="F14" s="108"/>
      <c r="G14" s="109"/>
      <c r="H14" s="109"/>
      <c r="I14" s="109"/>
      <c r="J14" s="109"/>
    </row>
    <row r="15" spans="1:10" ht="13.65" customHeight="1">
      <c r="A15" s="108"/>
      <c r="B15" s="109"/>
      <c r="C15" s="109"/>
      <c r="D15" s="110"/>
      <c r="E15" s="111"/>
      <c r="F15" s="108"/>
      <c r="G15" s="109"/>
      <c r="H15" s="109"/>
      <c r="I15" s="109"/>
      <c r="J15" s="109"/>
    </row>
    <row r="16" spans="1:10" ht="13.95" customHeight="1">
      <c r="A16" s="113"/>
      <c r="B16" s="103"/>
      <c r="C16" s="103"/>
      <c r="D16" s="103"/>
      <c r="E16" s="114"/>
      <c r="F16" s="108"/>
      <c r="G16" s="109"/>
      <c r="H16" s="109"/>
      <c r="I16" s="109"/>
      <c r="J16" s="109"/>
    </row>
    <row r="17" spans="1:10" ht="14.1" customHeight="1">
      <c r="A17" s="115" t="s">
        <v>31</v>
      </c>
      <c r="B17" s="116">
        <v>610</v>
      </c>
      <c r="C17" s="116">
        <v>680</v>
      </c>
      <c r="D17" s="106" cm="1">
        <f t="array" ref="D17">'W&amp;B CIR'!G10</f>
        <v>675.85293000000001</v>
      </c>
      <c r="E17" s="107" cm="1">
        <f t="array" ref="E17">'W&amp;B CIR'!C10</f>
        <v>683.37</v>
      </c>
      <c r="F17" s="108"/>
      <c r="G17" s="109"/>
      <c r="H17" s="109"/>
      <c r="I17" s="109"/>
      <c r="J17" s="109"/>
    </row>
    <row r="18" spans="1:10" ht="13.65" customHeight="1">
      <c r="A18" s="117" t="s">
        <v>31</v>
      </c>
      <c r="B18" s="118">
        <v>785</v>
      </c>
      <c r="C18" s="118">
        <v>885</v>
      </c>
      <c r="D18" s="110" t="e" cm="1">
        <f t="array" ref="D18">'W&amp;B CIR'!G18</f>
        <v>#VALUE!</v>
      </c>
      <c r="E18" s="111" t="e" cm="1">
        <f t="array" ref="E18">'W&amp;B CIR'!C18</f>
        <v>#VALUE!</v>
      </c>
      <c r="F18" s="108"/>
      <c r="G18" s="109"/>
      <c r="H18" s="109"/>
      <c r="I18" s="109"/>
      <c r="J18" s="109"/>
    </row>
    <row r="19" spans="1:10" ht="13.65" customHeight="1">
      <c r="A19" s="117" t="s">
        <v>31</v>
      </c>
      <c r="B19" s="118">
        <v>1018</v>
      </c>
      <c r="C19" s="118">
        <v>1043</v>
      </c>
      <c r="D19" s="110" t="e" cm="1">
        <f t="array" ref="D19">#REF!</f>
        <v>#REF!</v>
      </c>
      <c r="E19" s="111" t="e" cm="1">
        <f t="array" ref="E19">#REF!</f>
        <v>#REF!</v>
      </c>
      <c r="F19" s="108"/>
      <c r="G19" s="109"/>
      <c r="H19" s="109"/>
      <c r="I19" s="109"/>
      <c r="J19" s="109"/>
    </row>
    <row r="20" spans="1:10" ht="13.65" customHeight="1">
      <c r="A20" s="117" t="s">
        <v>31</v>
      </c>
      <c r="B20" s="118">
        <v>1259</v>
      </c>
      <c r="C20" s="118">
        <v>1043</v>
      </c>
      <c r="D20" s="109"/>
      <c r="E20" s="112"/>
      <c r="F20" s="108"/>
      <c r="G20" s="109"/>
      <c r="H20" s="109"/>
      <c r="I20" s="109"/>
      <c r="J20" s="109"/>
    </row>
    <row r="21" spans="1:10" ht="13.95" customHeight="1">
      <c r="A21" s="119" t="s">
        <v>31</v>
      </c>
      <c r="B21" s="120">
        <v>805</v>
      </c>
      <c r="C21" s="120">
        <v>680</v>
      </c>
      <c r="D21" s="103"/>
      <c r="E21" s="114"/>
      <c r="F21" s="108"/>
      <c r="G21" s="109"/>
      <c r="H21" s="109"/>
      <c r="I21" s="109"/>
      <c r="J21" s="109"/>
    </row>
    <row r="22" spans="1:10" ht="14.1" customHeight="1">
      <c r="A22" s="104"/>
      <c r="B22" s="105"/>
      <c r="C22" s="105"/>
      <c r="D22" s="106"/>
      <c r="E22" s="107"/>
      <c r="F22" s="108"/>
      <c r="G22" s="109"/>
      <c r="H22" s="109"/>
      <c r="I22" s="109"/>
      <c r="J22" s="109"/>
    </row>
    <row r="23" spans="1:10" ht="13.65" customHeight="1">
      <c r="A23" s="108"/>
      <c r="B23" s="109"/>
      <c r="C23" s="109"/>
      <c r="D23" s="110"/>
      <c r="E23" s="111"/>
      <c r="F23" s="108"/>
      <c r="G23" s="109"/>
      <c r="H23" s="109"/>
      <c r="I23" s="109"/>
      <c r="J23" s="109"/>
    </row>
    <row r="24" spans="1:10" ht="13.65" customHeight="1">
      <c r="A24" s="108"/>
      <c r="B24" s="109"/>
      <c r="C24" s="109"/>
      <c r="D24" s="110"/>
      <c r="E24" s="111"/>
      <c r="F24" s="108"/>
      <c r="G24" s="109"/>
      <c r="H24" s="109"/>
      <c r="I24" s="109"/>
      <c r="J24" s="109"/>
    </row>
    <row r="25" spans="1:10" ht="13.65" customHeight="1">
      <c r="A25" s="108"/>
      <c r="B25" s="109"/>
      <c r="C25" s="109"/>
      <c r="D25" s="109"/>
      <c r="E25" s="112"/>
      <c r="F25" s="108"/>
      <c r="G25" s="109"/>
      <c r="H25" s="109"/>
      <c r="I25" s="109"/>
      <c r="J25" s="109"/>
    </row>
    <row r="26" spans="1:10" ht="13.95" customHeight="1">
      <c r="A26" s="113"/>
      <c r="B26" s="103"/>
      <c r="C26" s="103"/>
      <c r="D26" s="103"/>
      <c r="E26" s="114"/>
      <c r="F26" s="108"/>
      <c r="G26" s="109"/>
      <c r="H26" s="109"/>
      <c r="I26" s="109"/>
      <c r="J26" s="109"/>
    </row>
    <row r="27" spans="1:10" ht="14.1" customHeight="1">
      <c r="A27" s="104"/>
      <c r="B27" s="105"/>
      <c r="C27" s="105"/>
      <c r="D27" s="106"/>
      <c r="E27" s="107"/>
      <c r="F27" s="108"/>
      <c r="G27" s="109"/>
      <c r="H27" s="109"/>
      <c r="I27" s="109"/>
      <c r="J27" s="109"/>
    </row>
    <row r="28" spans="1:10" ht="13.65" customHeight="1">
      <c r="A28" s="108"/>
      <c r="B28" s="109"/>
      <c r="C28" s="109"/>
      <c r="D28" s="110"/>
      <c r="E28" s="111"/>
      <c r="F28" s="108"/>
      <c r="G28" s="109"/>
      <c r="H28" s="109"/>
      <c r="I28" s="109"/>
      <c r="J28" s="109"/>
    </row>
    <row r="29" spans="1:10" ht="13.65" customHeight="1">
      <c r="A29" s="108"/>
      <c r="B29" s="109"/>
      <c r="C29" s="109"/>
      <c r="D29" s="110"/>
      <c r="E29" s="111"/>
      <c r="F29" s="108"/>
      <c r="G29" s="109"/>
      <c r="H29" s="109"/>
      <c r="I29" s="109"/>
      <c r="J29" s="109"/>
    </row>
    <row r="30" spans="1:10" ht="13.65" customHeight="1">
      <c r="A30" s="108"/>
      <c r="B30" s="109"/>
      <c r="C30" s="109"/>
      <c r="D30" s="109"/>
      <c r="E30" s="112"/>
      <c r="F30" s="108"/>
      <c r="G30" s="109"/>
      <c r="H30" s="109"/>
      <c r="I30" s="109"/>
      <c r="J30" s="109"/>
    </row>
    <row r="31" spans="1:10" ht="13.95" customHeight="1">
      <c r="A31" s="113"/>
      <c r="B31" s="103"/>
      <c r="C31" s="103"/>
      <c r="D31" s="103"/>
      <c r="E31" s="114"/>
      <c r="F31" s="108"/>
      <c r="G31" s="109"/>
      <c r="H31" s="109"/>
      <c r="I31" s="109"/>
      <c r="J31" s="109"/>
    </row>
  </sheetData>
  <pageMargins left="0.75" right="0.75" top="1" bottom="1" header="0.5" footer="0.5"/>
  <pageSetup orientation="portrait"/>
  <headerFooter>
    <oddHeader>&amp;L&amp;"Arial,Regular"&amp;10&amp;K000000Enveloppe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W&amp;B CIR</vt:lpstr>
      <vt:lpstr>Enveloppe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Lauwers</cp:lastModifiedBy>
  <dcterms:modified xsi:type="dcterms:W3CDTF">2025-08-11T08:43:19Z</dcterms:modified>
</cp:coreProperties>
</file>